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9235c435134c87a/１泊２日の旅/"/>
    </mc:Choice>
  </mc:AlternateContent>
  <xr:revisionPtr revIDLastSave="0" documentId="8_{9BFE1A15-0CF0-4B22-816E-EEEED42C2760}" xr6:coauthVersionLast="47" xr6:coauthVersionMax="47" xr10:uidLastSave="{00000000-0000-0000-0000-000000000000}"/>
  <bookViews>
    <workbookView xWindow="28680" yWindow="-120" windowWidth="29040" windowHeight="15720" xr2:uid="{09851528-4C74-4FC7-88BB-EE566EE0A313}"/>
  </bookViews>
  <sheets>
    <sheet name="１泊２日202307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S24" i="1"/>
  <c r="S23" i="1"/>
  <c r="S22" i="1"/>
  <c r="S20" i="1"/>
  <c r="S19" i="1"/>
  <c r="S18" i="1"/>
  <c r="S16" i="1"/>
  <c r="S15" i="1"/>
  <c r="S14" i="1"/>
  <c r="S12" i="1"/>
  <c r="S11" i="1"/>
  <c r="S10" i="1"/>
  <c r="O30" i="1"/>
  <c r="O29" i="1"/>
  <c r="O28" i="1"/>
  <c r="O27" i="1"/>
  <c r="O25" i="1"/>
  <c r="O24" i="1"/>
  <c r="O23" i="1"/>
  <c r="O22" i="1"/>
  <c r="O20" i="1"/>
  <c r="O19" i="1"/>
  <c r="O18" i="1"/>
  <c r="O16" i="1"/>
  <c r="O15" i="1"/>
  <c r="O14" i="1"/>
  <c r="O12" i="1"/>
  <c r="O11" i="1"/>
  <c r="U30" i="1"/>
  <c r="U29" i="1"/>
  <c r="U28" i="1"/>
  <c r="U27" i="1"/>
  <c r="U25" i="1"/>
  <c r="U24" i="1"/>
  <c r="U23" i="1"/>
  <c r="U22" i="1"/>
  <c r="U20" i="1"/>
  <c r="U19" i="1"/>
  <c r="U18" i="1"/>
  <c r="U16" i="1"/>
  <c r="U15" i="1"/>
  <c r="U14" i="1"/>
  <c r="U12" i="1"/>
  <c r="U11" i="1"/>
  <c r="U10" i="1"/>
  <c r="U8" i="1" s="1"/>
  <c r="N30" i="1"/>
  <c r="N29" i="1"/>
  <c r="N28" i="1"/>
  <c r="N27" i="1"/>
  <c r="N25" i="1"/>
  <c r="N24" i="1"/>
  <c r="N23" i="1"/>
  <c r="N22" i="1"/>
  <c r="N20" i="1"/>
  <c r="N19" i="1"/>
  <c r="N18" i="1"/>
  <c r="N16" i="1"/>
  <c r="N15" i="1"/>
  <c r="N14" i="1"/>
  <c r="N12" i="1"/>
  <c r="N11" i="1"/>
  <c r="N10" i="1"/>
  <c r="O10" i="1"/>
  <c r="S30" i="1"/>
  <c r="S29" i="1"/>
  <c r="S28" i="1"/>
  <c r="S27" i="1"/>
  <c r="S8" i="1"/>
  <c r="Q30" i="1"/>
  <c r="Q29" i="1"/>
  <c r="Q28" i="1"/>
  <c r="Q27" i="1"/>
  <c r="Q25" i="1"/>
  <c r="Q24" i="1"/>
  <c r="Q23" i="1"/>
  <c r="Q22" i="1"/>
  <c r="Q20" i="1"/>
  <c r="Q19" i="1"/>
  <c r="Q18" i="1"/>
  <c r="Q16" i="1"/>
  <c r="Q15" i="1"/>
  <c r="Q14" i="1"/>
  <c r="Q12" i="1"/>
  <c r="Q11" i="1"/>
  <c r="Q8" i="1" s="1"/>
  <c r="Q10" i="1"/>
  <c r="T30" i="1"/>
  <c r="R30" i="1"/>
  <c r="P30" i="1"/>
  <c r="T24" i="1"/>
  <c r="R24" i="1"/>
  <c r="P24" i="1"/>
  <c r="T29" i="1"/>
  <c r="R29" i="1"/>
  <c r="P29" i="1"/>
  <c r="T28" i="1"/>
  <c r="R28" i="1"/>
  <c r="P28" i="1"/>
  <c r="T27" i="1"/>
  <c r="R27" i="1"/>
  <c r="P27" i="1"/>
  <c r="T25" i="1"/>
  <c r="R25" i="1"/>
  <c r="P25" i="1"/>
  <c r="T23" i="1"/>
  <c r="R23" i="1"/>
  <c r="P23" i="1"/>
  <c r="T22" i="1"/>
  <c r="R22" i="1"/>
  <c r="P22" i="1"/>
  <c r="T20" i="1"/>
  <c r="R20" i="1"/>
  <c r="P20" i="1"/>
  <c r="T19" i="1"/>
  <c r="R19" i="1"/>
  <c r="P19" i="1"/>
  <c r="T18" i="1"/>
  <c r="R18" i="1"/>
  <c r="P18" i="1"/>
  <c r="T16" i="1"/>
  <c r="R16" i="1"/>
  <c r="P16" i="1"/>
  <c r="T15" i="1"/>
  <c r="R15" i="1"/>
  <c r="P15" i="1"/>
  <c r="T14" i="1"/>
  <c r="R14" i="1"/>
  <c r="P14" i="1"/>
  <c r="T12" i="1"/>
  <c r="R12" i="1"/>
  <c r="P12" i="1"/>
  <c r="T11" i="1"/>
  <c r="R11" i="1"/>
  <c r="P11" i="1"/>
  <c r="R10" i="1"/>
  <c r="R8" i="1" s="1"/>
  <c r="T10" i="1"/>
  <c r="T8" i="1" s="1"/>
  <c r="P10" i="1"/>
  <c r="P8" i="1" s="1"/>
</calcChain>
</file>

<file path=xl/sharedStrings.xml><?xml version="1.0" encoding="utf-8"?>
<sst xmlns="http://schemas.openxmlformats.org/spreadsheetml/2006/main" count="116" uniqueCount="82">
  <si>
    <t>プライム</t>
    <phoneticPr fontId="2"/>
  </si>
  <si>
    <t>日立建機</t>
    <rPh sb="0" eb="4">
      <t>ヒタチケンキ</t>
    </rPh>
    <phoneticPr fontId="2"/>
  </si>
  <si>
    <t>大林組</t>
    <rPh sb="0" eb="3">
      <t>オオバヤシグミ</t>
    </rPh>
    <phoneticPr fontId="2"/>
  </si>
  <si>
    <t>リョービ</t>
    <phoneticPr fontId="2"/>
  </si>
  <si>
    <t>引け・設定値</t>
    <rPh sb="0" eb="1">
      <t>ヒ</t>
    </rPh>
    <rPh sb="3" eb="6">
      <t>セッテイチ</t>
    </rPh>
    <phoneticPr fontId="2"/>
  </si>
  <si>
    <t>寄り・決済値</t>
    <rPh sb="0" eb="1">
      <t>ヨ</t>
    </rPh>
    <rPh sb="3" eb="6">
      <t>ケッサイチ</t>
    </rPh>
    <phoneticPr fontId="2"/>
  </si>
  <si>
    <t>三菱自動車</t>
    <rPh sb="0" eb="5">
      <t>ミツビシジドウシャ</t>
    </rPh>
    <phoneticPr fontId="2"/>
  </si>
  <si>
    <t>アイシン</t>
    <phoneticPr fontId="2"/>
  </si>
  <si>
    <t>神戸製鋼所</t>
    <rPh sb="0" eb="5">
      <t>コウベセイコウショ</t>
    </rPh>
    <phoneticPr fontId="2"/>
  </si>
  <si>
    <t>市場</t>
    <rPh sb="0" eb="2">
      <t>シジョウ</t>
    </rPh>
    <phoneticPr fontId="1"/>
  </si>
  <si>
    <t>単元</t>
    <rPh sb="0" eb="2">
      <t>タンゲン</t>
    </rPh>
    <phoneticPr fontId="1"/>
  </si>
  <si>
    <t>現在値</t>
    <rPh sb="0" eb="2">
      <t>ゲンザイ</t>
    </rPh>
    <rPh sb="2" eb="3">
      <t>ネ</t>
    </rPh>
    <phoneticPr fontId="1"/>
  </si>
  <si>
    <t>前日差</t>
    <rPh sb="0" eb="2">
      <t>ゼンジツ</t>
    </rPh>
    <rPh sb="2" eb="3">
      <t>サ</t>
    </rPh>
    <phoneticPr fontId="1"/>
  </si>
  <si>
    <t>前日比(%)</t>
    <rPh sb="0" eb="3">
      <t>ゼンジツヒ</t>
    </rPh>
    <phoneticPr fontId="1"/>
  </si>
  <si>
    <t>出来高</t>
    <rPh sb="0" eb="3">
      <t>デキダカ</t>
    </rPh>
    <phoneticPr fontId="1"/>
  </si>
  <si>
    <t>始値</t>
    <rPh sb="0" eb="2">
      <t>ハジメネ</t>
    </rPh>
    <phoneticPr fontId="1"/>
  </si>
  <si>
    <t>高値</t>
    <rPh sb="0" eb="2">
      <t>タカネ</t>
    </rPh>
    <phoneticPr fontId="1"/>
  </si>
  <si>
    <t>時間</t>
    <rPh sb="0" eb="2">
      <t>ジカン</t>
    </rPh>
    <phoneticPr fontId="1"/>
  </si>
  <si>
    <t>日立建機(株)</t>
  </si>
  <si>
    <t>東証PRM</t>
  </si>
  <si>
    <t>(株)大林組</t>
  </si>
  <si>
    <t>リョービ(株)</t>
  </si>
  <si>
    <t>三菱自動車(株)</t>
  </si>
  <si>
    <t>(株)アイシン</t>
  </si>
  <si>
    <t>(株)神戸製鋼所</t>
  </si>
  <si>
    <t>ニシオホールディングス(株)</t>
  </si>
  <si>
    <t>野村ホールディングス(株)</t>
  </si>
  <si>
    <t>(株)ＬＡホールディングス</t>
  </si>
  <si>
    <t>東証GRT</t>
  </si>
  <si>
    <t>(株)住友倉庫</t>
  </si>
  <si>
    <t>コカ・コーラJHD</t>
    <phoneticPr fontId="2"/>
  </si>
  <si>
    <t>SOMPOHD</t>
    <phoneticPr fontId="2"/>
  </si>
  <si>
    <t>ソフトバンクG</t>
    <phoneticPr fontId="2"/>
  </si>
  <si>
    <t>翌日（高値）</t>
    <rPh sb="0" eb="2">
      <t>ヨクジツ</t>
    </rPh>
    <rPh sb="3" eb="5">
      <t>タカネ</t>
    </rPh>
    <phoneticPr fontId="2"/>
  </si>
  <si>
    <t>イビデン</t>
    <phoneticPr fontId="2"/>
  </si>
  <si>
    <t>デンソー</t>
    <phoneticPr fontId="2"/>
  </si>
  <si>
    <t>第一生命HD</t>
    <rPh sb="0" eb="6">
      <t>ダイイチセイメイhd</t>
    </rPh>
    <phoneticPr fontId="2"/>
  </si>
  <si>
    <t>アドバンテスト</t>
    <phoneticPr fontId="2"/>
  </si>
  <si>
    <t>大塚商会</t>
    <rPh sb="0" eb="4">
      <t>オオツカショウカイ</t>
    </rPh>
    <phoneticPr fontId="2"/>
  </si>
  <si>
    <t>ダイフク</t>
    <phoneticPr fontId="2"/>
  </si>
  <si>
    <t>セイコーエプソン</t>
    <phoneticPr fontId="2"/>
  </si>
  <si>
    <t>ひとこと</t>
    <phoneticPr fontId="2"/>
  </si>
  <si>
    <t>設定した理由</t>
    <rPh sb="0" eb="2">
      <t>セッテイ</t>
    </rPh>
    <rPh sb="4" eb="6">
      <t>リユウ</t>
    </rPh>
    <phoneticPr fontId="2"/>
  </si>
  <si>
    <t>その後（高値）</t>
    <rPh sb="2" eb="3">
      <t>ゴ</t>
    </rPh>
    <rPh sb="4" eb="6">
      <t>タカネ</t>
    </rPh>
    <phoneticPr fontId="2"/>
  </si>
  <si>
    <t>前日比・差</t>
    <rPh sb="0" eb="3">
      <t>ゼンジツヒ</t>
    </rPh>
    <rPh sb="4" eb="5">
      <t>サ</t>
    </rPh>
    <phoneticPr fontId="2"/>
  </si>
  <si>
    <t>①</t>
    <phoneticPr fontId="2"/>
  </si>
  <si>
    <t>②</t>
    <phoneticPr fontId="2"/>
  </si>
  <si>
    <t>③</t>
    <phoneticPr fontId="2"/>
  </si>
  <si>
    <t>騰落率</t>
    <rPh sb="0" eb="3">
      <t>トウラクリツ</t>
    </rPh>
    <phoneticPr fontId="2"/>
  </si>
  <si>
    <t>①</t>
    <phoneticPr fontId="2"/>
  </si>
  <si>
    <t>②</t>
    <phoneticPr fontId="2"/>
  </si>
  <si>
    <t>収益</t>
    <rPh sb="0" eb="2">
      <t>シュウエキ</t>
    </rPh>
    <phoneticPr fontId="2"/>
  </si>
  <si>
    <t>更新日</t>
    <rPh sb="0" eb="3">
      <t>コウシンビ</t>
    </rPh>
    <phoneticPr fontId="2"/>
  </si>
  <si>
    <t>差</t>
    <rPh sb="0" eb="1">
      <t>サ</t>
    </rPh>
    <phoneticPr fontId="2"/>
  </si>
  <si>
    <t>③</t>
    <phoneticPr fontId="2"/>
  </si>
  <si>
    <t>収支</t>
    <rPh sb="0" eb="2">
      <t>シュウシ</t>
    </rPh>
    <phoneticPr fontId="2"/>
  </si>
  <si>
    <t>株数</t>
    <rPh sb="0" eb="2">
      <t>カブスウ</t>
    </rPh>
    <phoneticPr fontId="2"/>
  </si>
  <si>
    <t>更新日までの</t>
    <rPh sb="0" eb="3">
      <t>コウシンビ</t>
    </rPh>
    <phoneticPr fontId="2"/>
  </si>
  <si>
    <t>半導体、高値更新</t>
    <rPh sb="0" eb="3">
      <t>ハンドウタイ</t>
    </rPh>
    <rPh sb="4" eb="8">
      <t>タカネコウシン</t>
    </rPh>
    <phoneticPr fontId="2"/>
  </si>
  <si>
    <t>キヤノン決算の代役</t>
    <rPh sb="4" eb="6">
      <t>ケッサン</t>
    </rPh>
    <rPh sb="7" eb="9">
      <t>ダイヤク</t>
    </rPh>
    <phoneticPr fontId="2"/>
  </si>
  <si>
    <t>半導体、買える人向け</t>
    <rPh sb="0" eb="3">
      <t>ハンドウタイ</t>
    </rPh>
    <rPh sb="4" eb="5">
      <t>カ</t>
    </rPh>
    <rPh sb="7" eb="8">
      <t>ヒト</t>
    </rPh>
    <rPh sb="8" eb="9">
      <t>ム</t>
    </rPh>
    <phoneticPr fontId="2"/>
  </si>
  <si>
    <t>好決算</t>
    <rPh sb="0" eb="3">
      <t>コウケッサン</t>
    </rPh>
    <phoneticPr fontId="2"/>
  </si>
  <si>
    <t>インテル上昇</t>
    <rPh sb="4" eb="6">
      <t>ジョウショウ</t>
    </rPh>
    <phoneticPr fontId="2"/>
  </si>
  <si>
    <t>下落は地合い、株式分割</t>
    <rPh sb="0" eb="2">
      <t>ゲラク</t>
    </rPh>
    <rPh sb="3" eb="5">
      <t>ジア</t>
    </rPh>
    <rPh sb="7" eb="11">
      <t>カブシキブンカツ</t>
    </rPh>
    <phoneticPr fontId="2"/>
  </si>
  <si>
    <t>金利上昇は損保株</t>
    <rPh sb="0" eb="4">
      <t>キンリジョウショウ</t>
    </rPh>
    <rPh sb="5" eb="8">
      <t>ソンポカブ</t>
    </rPh>
    <phoneticPr fontId="2"/>
  </si>
  <si>
    <t>夏、米国で摂氏52度</t>
    <rPh sb="0" eb="1">
      <t>ナツ</t>
    </rPh>
    <rPh sb="2" eb="4">
      <t>ベイコク</t>
    </rPh>
    <rPh sb="5" eb="7">
      <t>セッシ</t>
    </rPh>
    <rPh sb="9" eb="10">
      <t>ド</t>
    </rPh>
    <phoneticPr fontId="2"/>
  </si>
  <si>
    <t>空売り多過ぎ</t>
    <rPh sb="0" eb="2">
      <t>カラウ</t>
    </rPh>
    <rPh sb="3" eb="5">
      <t>オオス</t>
    </rPh>
    <phoneticPr fontId="2"/>
  </si>
  <si>
    <t>225上がるなら</t>
    <rPh sb="3" eb="4">
      <t>ア</t>
    </rPh>
    <phoneticPr fontId="2"/>
  </si>
  <si>
    <t>強い鉄鋼、高値更新</t>
    <rPh sb="0" eb="1">
      <t>ツヨ</t>
    </rPh>
    <rPh sb="2" eb="4">
      <t>テッコウ</t>
    </rPh>
    <rPh sb="5" eb="9">
      <t>タカネコウシン</t>
    </rPh>
    <phoneticPr fontId="2"/>
  </si>
  <si>
    <t>自動車部品の強さ目立つ</t>
    <rPh sb="0" eb="5">
      <t>ジドウシャブヒン</t>
    </rPh>
    <rPh sb="6" eb="7">
      <t>ツヨ</t>
    </rPh>
    <rPh sb="8" eb="10">
      <t>メダ</t>
    </rPh>
    <phoneticPr fontId="2"/>
  </si>
  <si>
    <t>電気自動車強い</t>
    <rPh sb="0" eb="5">
      <t>デンキジドウシャ</t>
    </rPh>
    <rPh sb="5" eb="6">
      <t>ツヨ</t>
    </rPh>
    <phoneticPr fontId="2"/>
  </si>
  <si>
    <t>高値更新続く、勢い</t>
    <rPh sb="0" eb="5">
      <t>タカネコウシンツヅ</t>
    </rPh>
    <rPh sb="7" eb="8">
      <t>イキオ</t>
    </rPh>
    <phoneticPr fontId="2"/>
  </si>
  <si>
    <t>建設株の堅調な地合い</t>
    <rPh sb="0" eb="3">
      <t>ケンセツカブ</t>
    </rPh>
    <rPh sb="4" eb="6">
      <t>ケンチョウ</t>
    </rPh>
    <rPh sb="7" eb="9">
      <t>ジア</t>
    </rPh>
    <phoneticPr fontId="2"/>
  </si>
  <si>
    <t>建機株の上昇目立つ</t>
    <rPh sb="0" eb="3">
      <t>ケンキカブ</t>
    </rPh>
    <rPh sb="4" eb="8">
      <t>ジョウショウメダ</t>
    </rPh>
    <phoneticPr fontId="2"/>
  </si>
  <si>
    <t>雰囲気</t>
    <rPh sb="0" eb="3">
      <t>フンイキ</t>
    </rPh>
    <phoneticPr fontId="2"/>
  </si>
  <si>
    <t>オールド</t>
    <phoneticPr fontId="2"/>
  </si>
  <si>
    <t>時勢をつかめ</t>
    <rPh sb="0" eb="2">
      <t>ジセイ</t>
    </rPh>
    <phoneticPr fontId="2"/>
  </si>
  <si>
    <t>決算本格化</t>
    <rPh sb="0" eb="5">
      <t>ケッサンホンカクカ</t>
    </rPh>
    <phoneticPr fontId="2"/>
  </si>
  <si>
    <t>日銀会合、インテル</t>
    <rPh sb="0" eb="4">
      <t>ニチギンカイゴウ</t>
    </rPh>
    <phoneticPr fontId="2"/>
  </si>
  <si>
    <t>プライムで上昇は半導体、Intel</t>
    <rPh sb="5" eb="7">
      <t>ジョウショウ</t>
    </rPh>
    <rPh sb="8" eb="11">
      <t>ハンドウタイ</t>
    </rPh>
    <phoneticPr fontId="2"/>
  </si>
  <si>
    <t>4勝9敗</t>
    <rPh sb="1" eb="2">
      <t>ショウ</t>
    </rPh>
    <rPh sb="3" eb="4">
      <t>ハイ</t>
    </rPh>
    <phoneticPr fontId="2"/>
  </si>
  <si>
    <t>10勝3敗</t>
    <rPh sb="2" eb="3">
      <t>ショウ</t>
    </rPh>
    <rPh sb="4" eb="5">
      <t>ハイ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</si>
</sst>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[Blue]\+0.00%;[Red]\-0.00%"/>
    <numFmt numFmtId="178" formatCode="[Blue]\+0;[Red]\-0"/>
    <numFmt numFmtId="179" formatCode="0.0_ ;[Red]\-0.0\ "/>
    <numFmt numFmtId="180" formatCode="[Blue]\+0.0;[Red]\-0.0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4" fontId="0" fillId="0" borderId="1" xfId="0" applyNumberFormat="1" applyBorder="1">
      <alignment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176" fontId="0" fillId="0" borderId="1" xfId="1" applyNumberFormat="1" applyFont="1" applyFill="1" applyBorder="1">
      <alignment vertical="center"/>
    </xf>
    <xf numFmtId="177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179" fontId="0" fillId="0" borderId="1" xfId="0" applyNumberFormat="1" applyBorder="1">
      <alignment vertical="center"/>
    </xf>
    <xf numFmtId="180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microsoft.com/office/2017/10/relationships/person" Target="persons/person0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27F2F-AD72-4721-A4AB-34082ED78D94}">
  <dimension ref="B4:U57"/>
  <sheetViews>
    <sheetView tabSelected="1" workbookViewId="0">
      <selection activeCell="H18" sqref="H18"/>
    </sheetView>
  </sheetViews>
  <sheetFormatPr defaultRowHeight="18.75" x14ac:dyDescent="0.4"/>
  <cols>
    <col min="3" max="3" width="21" customWidth="1"/>
    <col min="5" max="5" width="12.875" customWidth="1"/>
    <col min="6" max="6" width="15.25" customWidth="1"/>
    <col min="9" max="9" width="11.625" customWidth="1"/>
    <col min="11" max="11" width="11.875" customWidth="1"/>
    <col min="12" max="12" width="12.625" customWidth="1"/>
    <col min="13" max="13" width="13.75" customWidth="1"/>
    <col min="14" max="21" width="9.625" customWidth="1"/>
  </cols>
  <sheetData>
    <row r="4" spans="2:21" x14ac:dyDescent="0.4">
      <c r="K4" t="s">
        <v>45</v>
      </c>
      <c r="L4" t="s">
        <v>46</v>
      </c>
      <c r="M4" t="s">
        <v>47</v>
      </c>
    </row>
    <row r="5" spans="2:21" x14ac:dyDescent="0.4">
      <c r="B5" t="s">
        <v>74</v>
      </c>
      <c r="C5" t="s">
        <v>41</v>
      </c>
      <c r="E5" s="9" t="s">
        <v>52</v>
      </c>
      <c r="I5" s="9" t="s">
        <v>4</v>
      </c>
      <c r="J5" s="9" t="s">
        <v>56</v>
      </c>
      <c r="K5" s="9" t="s">
        <v>5</v>
      </c>
      <c r="L5" s="9" t="s">
        <v>33</v>
      </c>
      <c r="M5" s="9" t="s">
        <v>43</v>
      </c>
      <c r="N5" s="9" t="s">
        <v>45</v>
      </c>
      <c r="O5" s="9" t="s">
        <v>46</v>
      </c>
      <c r="P5" s="9" t="s">
        <v>49</v>
      </c>
      <c r="Q5" s="9" t="s">
        <v>45</v>
      </c>
      <c r="R5" s="9" t="s">
        <v>50</v>
      </c>
      <c r="S5" s="9" t="s">
        <v>46</v>
      </c>
      <c r="T5" s="9" t="s">
        <v>54</v>
      </c>
      <c r="U5" s="9" t="s">
        <v>47</v>
      </c>
    </row>
    <row r="6" spans="2:21" x14ac:dyDescent="0.4">
      <c r="C6" t="s">
        <v>42</v>
      </c>
      <c r="E6" s="10">
        <v>45135</v>
      </c>
      <c r="I6" s="9"/>
      <c r="J6" s="9"/>
      <c r="K6" s="9"/>
      <c r="L6" s="9"/>
      <c r="M6" s="9" t="s">
        <v>57</v>
      </c>
      <c r="N6" s="9" t="s">
        <v>53</v>
      </c>
      <c r="O6" s="9" t="s">
        <v>44</v>
      </c>
      <c r="P6" s="9" t="s">
        <v>51</v>
      </c>
      <c r="Q6" s="9" t="s">
        <v>48</v>
      </c>
      <c r="R6" s="9" t="s">
        <v>55</v>
      </c>
      <c r="S6" s="9" t="s">
        <v>48</v>
      </c>
      <c r="T6" s="9" t="s">
        <v>55</v>
      </c>
      <c r="U6" s="9" t="s">
        <v>48</v>
      </c>
    </row>
    <row r="7" spans="2:21" x14ac:dyDescent="0.4">
      <c r="I7" s="9"/>
      <c r="J7" s="9"/>
      <c r="K7" s="9"/>
      <c r="L7" s="9"/>
      <c r="M7" s="9"/>
      <c r="N7" s="9" t="s">
        <v>80</v>
      </c>
      <c r="O7" s="9" t="s">
        <v>81</v>
      </c>
      <c r="P7" s="9"/>
      <c r="Q7" s="9"/>
      <c r="R7" s="9"/>
      <c r="S7" s="9"/>
    </row>
    <row r="8" spans="2:21" x14ac:dyDescent="0.4">
      <c r="I8" s="9"/>
      <c r="J8" s="9"/>
      <c r="K8" s="9"/>
      <c r="L8" s="9"/>
      <c r="M8" s="9"/>
      <c r="N8" s="9"/>
      <c r="O8" s="9"/>
      <c r="P8" s="11">
        <f>SUM(P10:P30)</f>
        <v>-35950</v>
      </c>
      <c r="Q8" s="12">
        <f>AVERAGE(Q10:Q25)</f>
        <v>-5.3333085466771464E-3</v>
      </c>
      <c r="R8" s="11">
        <f>SUM(R10:R30)</f>
        <v>73830</v>
      </c>
      <c r="S8" s="12">
        <f>AVERAGE(S10:S25)</f>
        <v>1.1433760101499777E-2</v>
      </c>
      <c r="T8" s="11">
        <f>SUM(T10:T30)</f>
        <v>83370</v>
      </c>
      <c r="U8" s="12">
        <f>AVERAGE(U10:U25)</f>
        <v>1.3241843488174258E-2</v>
      </c>
    </row>
    <row r="9" spans="2:21" x14ac:dyDescent="0.4">
      <c r="B9" t="s">
        <v>75</v>
      </c>
    </row>
    <row r="10" spans="2:21" x14ac:dyDescent="0.4">
      <c r="C10" t="s">
        <v>73</v>
      </c>
      <c r="E10" s="1">
        <v>45131</v>
      </c>
      <c r="F10" s="2" t="s">
        <v>1</v>
      </c>
      <c r="G10" s="3">
        <v>6305</v>
      </c>
      <c r="H10" s="3" t="s">
        <v>0</v>
      </c>
      <c r="I10" s="4">
        <v>4231</v>
      </c>
      <c r="J10" s="3">
        <v>100</v>
      </c>
      <c r="K10" s="4">
        <v>4232</v>
      </c>
      <c r="L10" s="7">
        <v>4309</v>
      </c>
      <c r="M10" s="7">
        <v>4380</v>
      </c>
      <c r="N10" s="8">
        <f>K10-I10</f>
        <v>1</v>
      </c>
      <c r="O10" s="8">
        <f>L10-I10</f>
        <v>78</v>
      </c>
      <c r="P10" s="6">
        <f>(K10-I10)*J10</f>
        <v>100</v>
      </c>
      <c r="Q10" s="5">
        <f>(K10-I10)/I10</f>
        <v>2.363507445048452E-4</v>
      </c>
      <c r="R10" s="6">
        <f>(L10-I10)*J10</f>
        <v>7800</v>
      </c>
      <c r="S10" s="5">
        <f>(L10-I10)/I10</f>
        <v>1.8435358071377923E-2</v>
      </c>
      <c r="T10" s="6">
        <f>(M10-I10)*J10</f>
        <v>14900</v>
      </c>
      <c r="U10" s="5">
        <f>(M10-I10)/I10</f>
        <v>3.5216260931221932E-2</v>
      </c>
    </row>
    <row r="11" spans="2:21" x14ac:dyDescent="0.4">
      <c r="C11" t="s">
        <v>72</v>
      </c>
      <c r="E11" s="1">
        <v>45131</v>
      </c>
      <c r="F11" s="2" t="s">
        <v>2</v>
      </c>
      <c r="G11" s="3">
        <v>1802</v>
      </c>
      <c r="H11" s="3" t="s">
        <v>0</v>
      </c>
      <c r="I11" s="4">
        <v>1299</v>
      </c>
      <c r="J11" s="3">
        <v>100</v>
      </c>
      <c r="K11" s="4">
        <v>1298</v>
      </c>
      <c r="L11" s="7">
        <v>1315</v>
      </c>
      <c r="M11" s="7">
        <v>1315</v>
      </c>
      <c r="N11" s="8">
        <f t="shared" ref="N11:N12" si="0">K11-I11</f>
        <v>-1</v>
      </c>
      <c r="O11" s="8">
        <f t="shared" ref="O11:O12" si="1">L11-I11</f>
        <v>16</v>
      </c>
      <c r="P11" s="6">
        <f t="shared" ref="P11:P12" si="2">(K11-I11)*J11</f>
        <v>-100</v>
      </c>
      <c r="Q11" s="5">
        <f t="shared" ref="Q11:Q12" si="3">(K11-I11)/I11</f>
        <v>-7.6982294072363352E-4</v>
      </c>
      <c r="R11" s="6">
        <f t="shared" ref="R11:R12" si="4">(L11-I11)*J11</f>
        <v>1600</v>
      </c>
      <c r="S11" s="5">
        <f t="shared" ref="S11:S12" si="5">(L11-I11)/I11</f>
        <v>1.2317167051578136E-2</v>
      </c>
      <c r="T11" s="6">
        <f t="shared" ref="T11:T12" si="6">(M11-I11)*J11</f>
        <v>1600</v>
      </c>
      <c r="U11" s="5">
        <f t="shared" ref="U11:U12" si="7">(M11-I11)/I11</f>
        <v>1.2317167051578136E-2</v>
      </c>
    </row>
    <row r="12" spans="2:21" x14ac:dyDescent="0.4">
      <c r="C12" t="s">
        <v>71</v>
      </c>
      <c r="E12" s="1">
        <v>45131</v>
      </c>
      <c r="F12" s="2" t="s">
        <v>3</v>
      </c>
      <c r="G12" s="3">
        <v>5851</v>
      </c>
      <c r="H12" s="3" t="s">
        <v>0</v>
      </c>
      <c r="I12" s="4">
        <v>2784</v>
      </c>
      <c r="J12" s="3">
        <v>100</v>
      </c>
      <c r="K12" s="4">
        <v>2784</v>
      </c>
      <c r="L12" s="7">
        <v>2886</v>
      </c>
      <c r="M12" s="7">
        <v>2886</v>
      </c>
      <c r="N12" s="8">
        <f t="shared" si="0"/>
        <v>0</v>
      </c>
      <c r="O12" s="8">
        <f t="shared" si="1"/>
        <v>102</v>
      </c>
      <c r="P12" s="6">
        <f t="shared" si="2"/>
        <v>0</v>
      </c>
      <c r="Q12" s="5">
        <f t="shared" si="3"/>
        <v>0</v>
      </c>
      <c r="R12" s="6">
        <f t="shared" si="4"/>
        <v>10200</v>
      </c>
      <c r="S12" s="5">
        <f t="shared" si="5"/>
        <v>3.6637931034482756E-2</v>
      </c>
      <c r="T12" s="6">
        <f t="shared" si="6"/>
        <v>10200</v>
      </c>
      <c r="U12" s="5">
        <f t="shared" si="7"/>
        <v>3.6637931034482756E-2</v>
      </c>
    </row>
    <row r="13" spans="2:21" x14ac:dyDescent="0.4">
      <c r="B13" t="s">
        <v>75</v>
      </c>
    </row>
    <row r="14" spans="2:21" x14ac:dyDescent="0.4">
      <c r="C14" t="s">
        <v>70</v>
      </c>
      <c r="E14" s="1">
        <v>45132</v>
      </c>
      <c r="F14" s="2" t="s">
        <v>6</v>
      </c>
      <c r="G14" s="3">
        <v>7211</v>
      </c>
      <c r="H14" s="3" t="s">
        <v>0</v>
      </c>
      <c r="I14" s="4">
        <v>584.20000000000005</v>
      </c>
      <c r="J14" s="3">
        <v>100</v>
      </c>
      <c r="K14" s="4">
        <v>574.20000000000005</v>
      </c>
      <c r="L14" s="7">
        <v>582</v>
      </c>
      <c r="M14" s="7">
        <v>582.4</v>
      </c>
      <c r="N14" s="8">
        <f t="shared" ref="N14:N16" si="8">K14-I14</f>
        <v>-10</v>
      </c>
      <c r="O14" s="8">
        <f t="shared" ref="O14:O16" si="9">L14-I14</f>
        <v>-2.2000000000000455</v>
      </c>
      <c r="P14" s="6">
        <f t="shared" ref="P14:P16" si="10">(K14-I14)*J14</f>
        <v>-1000</v>
      </c>
      <c r="Q14" s="5">
        <f t="shared" ref="Q14:Q16" si="11">(K14-I14)/I14</f>
        <v>-1.7117425539198903E-2</v>
      </c>
      <c r="R14" s="6">
        <f t="shared" ref="R14:R16" si="12">(L14-I14)*J14</f>
        <v>-220.00000000000455</v>
      </c>
      <c r="S14" s="5">
        <f t="shared" ref="S14:S16" si="13">(L14-I14)/I14</f>
        <v>-3.7658336186238367E-3</v>
      </c>
      <c r="T14" s="6">
        <f t="shared" ref="T14:T16" si="14">(M14-I14)*J14</f>
        <v>-180.00000000000682</v>
      </c>
      <c r="U14" s="5">
        <f t="shared" ref="U14:U16" si="15">(M14-I14)/I14</f>
        <v>-3.0811365970559194E-3</v>
      </c>
    </row>
    <row r="15" spans="2:21" x14ac:dyDescent="0.4">
      <c r="C15" t="s">
        <v>69</v>
      </c>
      <c r="E15" s="1">
        <v>45132</v>
      </c>
      <c r="F15" s="2" t="s">
        <v>7</v>
      </c>
      <c r="G15" s="3">
        <v>7259</v>
      </c>
      <c r="H15" s="3" t="s">
        <v>0</v>
      </c>
      <c r="I15" s="4">
        <v>4708</v>
      </c>
      <c r="J15" s="3">
        <v>100</v>
      </c>
      <c r="K15" s="4">
        <v>4680</v>
      </c>
      <c r="L15" s="7">
        <v>4680</v>
      </c>
      <c r="M15" s="7">
        <v>4702</v>
      </c>
      <c r="N15" s="8">
        <f t="shared" si="8"/>
        <v>-28</v>
      </c>
      <c r="O15" s="8">
        <f t="shared" si="9"/>
        <v>-28</v>
      </c>
      <c r="P15" s="6">
        <f t="shared" si="10"/>
        <v>-2800</v>
      </c>
      <c r="Q15" s="5">
        <f t="shared" si="11"/>
        <v>-5.9473237043330502E-3</v>
      </c>
      <c r="R15" s="6">
        <f t="shared" si="12"/>
        <v>-2800</v>
      </c>
      <c r="S15" s="5">
        <f t="shared" si="13"/>
        <v>-5.9473237043330502E-3</v>
      </c>
      <c r="T15" s="6">
        <f t="shared" si="14"/>
        <v>-600</v>
      </c>
      <c r="U15" s="5">
        <f t="shared" si="15"/>
        <v>-1.2744265080713679E-3</v>
      </c>
    </row>
    <row r="16" spans="2:21" x14ac:dyDescent="0.4">
      <c r="C16" t="s">
        <v>68</v>
      </c>
      <c r="E16" s="1">
        <v>45132</v>
      </c>
      <c r="F16" s="2" t="s">
        <v>8</v>
      </c>
      <c r="G16" s="3">
        <v>5406</v>
      </c>
      <c r="H16" s="3" t="s">
        <v>0</v>
      </c>
      <c r="I16" s="4">
        <v>1463.5</v>
      </c>
      <c r="J16" s="3">
        <v>100</v>
      </c>
      <c r="K16" s="4">
        <v>1468</v>
      </c>
      <c r="L16" s="7">
        <v>1517</v>
      </c>
      <c r="M16" s="7">
        <v>1519</v>
      </c>
      <c r="N16" s="8">
        <f t="shared" si="8"/>
        <v>4.5</v>
      </c>
      <c r="O16" s="8">
        <f t="shared" si="9"/>
        <v>53.5</v>
      </c>
      <c r="P16" s="6">
        <f t="shared" si="10"/>
        <v>450</v>
      </c>
      <c r="Q16" s="5">
        <f t="shared" si="11"/>
        <v>3.0748206354629312E-3</v>
      </c>
      <c r="R16" s="6">
        <f t="shared" si="12"/>
        <v>5350</v>
      </c>
      <c r="S16" s="5">
        <f t="shared" si="13"/>
        <v>3.6556200888281515E-2</v>
      </c>
      <c r="T16" s="6">
        <f t="shared" si="14"/>
        <v>5550</v>
      </c>
      <c r="U16" s="5">
        <f t="shared" si="15"/>
        <v>3.7922787837376154E-2</v>
      </c>
    </row>
    <row r="17" spans="2:21" x14ac:dyDescent="0.4">
      <c r="B17" t="s">
        <v>76</v>
      </c>
    </row>
    <row r="18" spans="2:21" x14ac:dyDescent="0.4">
      <c r="C18" t="s">
        <v>65</v>
      </c>
      <c r="E18" s="1">
        <v>45133</v>
      </c>
      <c r="F18" s="2" t="s">
        <v>30</v>
      </c>
      <c r="G18" s="3">
        <v>2579</v>
      </c>
      <c r="H18" s="3" t="s">
        <v>0</v>
      </c>
      <c r="I18" s="4">
        <v>1635</v>
      </c>
      <c r="J18" s="3">
        <v>100</v>
      </c>
      <c r="K18" s="4">
        <v>1641</v>
      </c>
      <c r="L18" s="7">
        <v>1658</v>
      </c>
      <c r="M18" s="7">
        <v>1658</v>
      </c>
      <c r="N18" s="8">
        <f t="shared" ref="N18:N20" si="16">K18-I18</f>
        <v>6</v>
      </c>
      <c r="O18" s="8">
        <f t="shared" ref="O18:O20" si="17">L18-I18</f>
        <v>23</v>
      </c>
      <c r="P18" s="6">
        <f t="shared" ref="P18:P20" si="18">(K18-I18)*J18</f>
        <v>600</v>
      </c>
      <c r="Q18" s="5">
        <f t="shared" ref="Q18:Q20" si="19">(K18-I18)/I18</f>
        <v>3.669724770642202E-3</v>
      </c>
      <c r="R18" s="6">
        <f t="shared" ref="R18:R20" si="20">(L18-I18)*J18</f>
        <v>2300</v>
      </c>
      <c r="S18" s="5">
        <f t="shared" ref="S18:S20" si="21">(L18-I18)/I18</f>
        <v>1.4067278287461774E-2</v>
      </c>
      <c r="T18" s="6">
        <f t="shared" ref="T18:T20" si="22">(M18-I18)*J18</f>
        <v>2300</v>
      </c>
      <c r="U18" s="5">
        <f t="shared" ref="U18:U20" si="23">(M18-I18)/I18</f>
        <v>1.4067278287461774E-2</v>
      </c>
    </row>
    <row r="19" spans="2:21" x14ac:dyDescent="0.4">
      <c r="C19" t="s">
        <v>66</v>
      </c>
      <c r="E19" s="1">
        <v>45133</v>
      </c>
      <c r="F19" s="2" t="s">
        <v>31</v>
      </c>
      <c r="G19" s="3">
        <v>8630</v>
      </c>
      <c r="H19" s="3" t="s">
        <v>0</v>
      </c>
      <c r="I19" s="4">
        <v>6187</v>
      </c>
      <c r="J19" s="3">
        <v>100</v>
      </c>
      <c r="K19" s="4">
        <v>6185</v>
      </c>
      <c r="L19" s="7">
        <v>6319</v>
      </c>
      <c r="M19" s="7">
        <v>6319</v>
      </c>
      <c r="N19" s="8">
        <f t="shared" si="16"/>
        <v>-2</v>
      </c>
      <c r="O19" s="8">
        <f t="shared" si="17"/>
        <v>132</v>
      </c>
      <c r="P19" s="6">
        <f t="shared" si="18"/>
        <v>-200</v>
      </c>
      <c r="Q19" s="5">
        <f t="shared" si="19"/>
        <v>-3.2325844512687892E-4</v>
      </c>
      <c r="R19" s="6">
        <f t="shared" si="20"/>
        <v>13200</v>
      </c>
      <c r="S19" s="5">
        <f t="shared" si="21"/>
        <v>2.133505737837401E-2</v>
      </c>
      <c r="T19" s="6">
        <f t="shared" si="22"/>
        <v>13200</v>
      </c>
      <c r="U19" s="5">
        <f t="shared" si="23"/>
        <v>2.133505737837401E-2</v>
      </c>
    </row>
    <row r="20" spans="2:21" x14ac:dyDescent="0.4">
      <c r="C20" t="s">
        <v>67</v>
      </c>
      <c r="E20" s="1">
        <v>45133</v>
      </c>
      <c r="F20" s="2" t="s">
        <v>32</v>
      </c>
      <c r="G20" s="3">
        <v>5406</v>
      </c>
      <c r="H20" s="3" t="s">
        <v>0</v>
      </c>
      <c r="I20" s="4">
        <v>7029</v>
      </c>
      <c r="J20" s="3">
        <v>100</v>
      </c>
      <c r="K20" s="4">
        <v>6995</v>
      </c>
      <c r="L20" s="7">
        <v>7133</v>
      </c>
      <c r="M20" s="7">
        <v>7133</v>
      </c>
      <c r="N20" s="8">
        <f t="shared" si="16"/>
        <v>-34</v>
      </c>
      <c r="O20" s="8">
        <f t="shared" si="17"/>
        <v>104</v>
      </c>
      <c r="P20" s="6">
        <f t="shared" si="18"/>
        <v>-3400</v>
      </c>
      <c r="Q20" s="5">
        <f t="shared" si="19"/>
        <v>-4.8371034286527241E-3</v>
      </c>
      <c r="R20" s="6">
        <f t="shared" si="20"/>
        <v>10400</v>
      </c>
      <c r="S20" s="5">
        <f t="shared" si="21"/>
        <v>1.4795845781761274E-2</v>
      </c>
      <c r="T20" s="6">
        <f t="shared" si="22"/>
        <v>10400</v>
      </c>
      <c r="U20" s="5">
        <f t="shared" si="23"/>
        <v>1.4795845781761274E-2</v>
      </c>
    </row>
    <row r="21" spans="2:21" x14ac:dyDescent="0.4">
      <c r="B21" t="s">
        <v>77</v>
      </c>
    </row>
    <row r="22" spans="2:21" x14ac:dyDescent="0.4">
      <c r="C22" t="s">
        <v>61</v>
      </c>
      <c r="E22" s="1">
        <v>45134</v>
      </c>
      <c r="F22" s="2" t="s">
        <v>38</v>
      </c>
      <c r="G22" s="3">
        <v>4768</v>
      </c>
      <c r="H22" s="3" t="s">
        <v>0</v>
      </c>
      <c r="I22" s="4">
        <v>5795</v>
      </c>
      <c r="J22" s="3">
        <v>100</v>
      </c>
      <c r="K22" s="4">
        <v>5790</v>
      </c>
      <c r="L22" s="7">
        <v>5821</v>
      </c>
      <c r="M22" s="7">
        <v>5821</v>
      </c>
      <c r="N22" s="8">
        <f t="shared" ref="N22:N25" si="24">K22-I22</f>
        <v>-5</v>
      </c>
      <c r="O22" s="8">
        <f t="shared" ref="O22:O25" si="25">L22-I22</f>
        <v>26</v>
      </c>
      <c r="P22" s="6">
        <f t="shared" ref="P22:P25" si="26">(K22-I22)*J22</f>
        <v>-500</v>
      </c>
      <c r="Q22" s="5">
        <f t="shared" ref="Q22:Q25" si="27">(K22-I22)/I22</f>
        <v>-8.6281276962899055E-4</v>
      </c>
      <c r="R22" s="6">
        <f t="shared" ref="R22:R25" si="28">(L22-I22)*J22</f>
        <v>2600</v>
      </c>
      <c r="S22" s="5">
        <f t="shared" ref="S22:S25" si="29">(L22-I22)/I22</f>
        <v>4.4866264020707505E-3</v>
      </c>
      <c r="T22" s="6">
        <f t="shared" ref="T22:T25" si="30">(M22-I22)*J22</f>
        <v>2600</v>
      </c>
      <c r="U22" s="5">
        <f t="shared" ref="U22:U25" si="31">(M22-I22)/I22</f>
        <v>4.4866264020707505E-3</v>
      </c>
    </row>
    <row r="23" spans="2:21" x14ac:dyDescent="0.4">
      <c r="C23" t="s">
        <v>58</v>
      </c>
      <c r="E23" s="1">
        <v>45134</v>
      </c>
      <c r="F23" s="2" t="s">
        <v>39</v>
      </c>
      <c r="G23" s="3">
        <v>6383</v>
      </c>
      <c r="H23" s="3" t="s">
        <v>0</v>
      </c>
      <c r="I23" s="4">
        <v>3106</v>
      </c>
      <c r="J23" s="3">
        <v>100</v>
      </c>
      <c r="K23" s="4">
        <v>3060</v>
      </c>
      <c r="L23" s="7">
        <v>3107</v>
      </c>
      <c r="M23" s="7">
        <v>3107</v>
      </c>
      <c r="N23" s="8">
        <f t="shared" si="24"/>
        <v>-46</v>
      </c>
      <c r="O23" s="8">
        <f t="shared" si="25"/>
        <v>1</v>
      </c>
      <c r="P23" s="6">
        <f t="shared" si="26"/>
        <v>-4600</v>
      </c>
      <c r="Q23" s="5">
        <f t="shared" si="27"/>
        <v>-1.4810045074050225E-2</v>
      </c>
      <c r="R23" s="6">
        <f t="shared" si="28"/>
        <v>100</v>
      </c>
      <c r="S23" s="5">
        <f t="shared" si="29"/>
        <v>3.219575016097875E-4</v>
      </c>
      <c r="T23" s="6">
        <f t="shared" si="30"/>
        <v>100</v>
      </c>
      <c r="U23" s="5">
        <f t="shared" si="31"/>
        <v>3.219575016097875E-4</v>
      </c>
    </row>
    <row r="24" spans="2:21" x14ac:dyDescent="0.4">
      <c r="C24" t="s">
        <v>59</v>
      </c>
      <c r="E24" s="1">
        <v>45134</v>
      </c>
      <c r="F24" s="2" t="s">
        <v>40</v>
      </c>
      <c r="G24" s="3">
        <v>6724</v>
      </c>
      <c r="H24" s="3" t="s">
        <v>0</v>
      </c>
      <c r="I24" s="4">
        <v>2292</v>
      </c>
      <c r="J24" s="3">
        <v>100</v>
      </c>
      <c r="K24" s="4">
        <v>2242</v>
      </c>
      <c r="L24" s="7">
        <v>2260</v>
      </c>
      <c r="M24" s="7">
        <v>2260</v>
      </c>
      <c r="N24" s="8">
        <f t="shared" si="24"/>
        <v>-50</v>
      </c>
      <c r="O24" s="8">
        <f t="shared" si="25"/>
        <v>-32</v>
      </c>
      <c r="P24" s="6">
        <f t="shared" ref="P24" si="32">(K24-I24)*J24</f>
        <v>-5000</v>
      </c>
      <c r="Q24" s="5">
        <f t="shared" si="27"/>
        <v>-2.181500872600349E-2</v>
      </c>
      <c r="R24" s="6">
        <f t="shared" ref="R24" si="33">(L24-I24)*J24</f>
        <v>-3200</v>
      </c>
      <c r="S24" s="5">
        <f t="shared" si="29"/>
        <v>-1.3961605584642234E-2</v>
      </c>
      <c r="T24" s="6">
        <f t="shared" ref="T24" si="34">(M24-I24)*J24</f>
        <v>-3200</v>
      </c>
      <c r="U24" s="5">
        <f t="shared" si="31"/>
        <v>-1.3961605584642234E-2</v>
      </c>
    </row>
    <row r="25" spans="2:21" x14ac:dyDescent="0.4">
      <c r="C25" t="s">
        <v>60</v>
      </c>
      <c r="E25" s="1">
        <v>45134</v>
      </c>
      <c r="F25" s="2" t="s">
        <v>37</v>
      </c>
      <c r="G25" s="3">
        <v>6857</v>
      </c>
      <c r="H25" s="3" t="s">
        <v>0</v>
      </c>
      <c r="I25" s="4">
        <v>19835</v>
      </c>
      <c r="J25" s="3">
        <v>100</v>
      </c>
      <c r="K25" s="4">
        <v>19640</v>
      </c>
      <c r="L25" s="7">
        <v>20100</v>
      </c>
      <c r="M25" s="7">
        <v>20100</v>
      </c>
      <c r="N25" s="8">
        <f t="shared" si="24"/>
        <v>-195</v>
      </c>
      <c r="O25" s="8">
        <f t="shared" si="25"/>
        <v>265</v>
      </c>
      <c r="P25" s="6">
        <f t="shared" si="26"/>
        <v>-19500</v>
      </c>
      <c r="Q25" s="5">
        <f t="shared" si="27"/>
        <v>-9.8311066296949828E-3</v>
      </c>
      <c r="R25" s="6">
        <f t="shared" si="28"/>
        <v>26500</v>
      </c>
      <c r="S25" s="5">
        <f t="shared" si="29"/>
        <v>1.3360221830098312E-2</v>
      </c>
      <c r="T25" s="6">
        <f t="shared" si="30"/>
        <v>26500</v>
      </c>
      <c r="U25" s="5">
        <f t="shared" si="31"/>
        <v>1.3360221830098312E-2</v>
      </c>
    </row>
    <row r="26" spans="2:21" x14ac:dyDescent="0.4">
      <c r="B26" t="s">
        <v>78</v>
      </c>
    </row>
    <row r="27" spans="2:21" x14ac:dyDescent="0.4">
      <c r="C27" t="s">
        <v>62</v>
      </c>
      <c r="E27" s="1">
        <v>45135</v>
      </c>
      <c r="F27" s="2" t="s">
        <v>34</v>
      </c>
      <c r="G27" s="3">
        <v>4062</v>
      </c>
      <c r="H27" s="3" t="s">
        <v>0</v>
      </c>
      <c r="I27" s="4">
        <v>8524</v>
      </c>
      <c r="J27" s="3">
        <v>100</v>
      </c>
      <c r="K27" s="4">
        <v>8524</v>
      </c>
      <c r="L27" s="7">
        <v>8524</v>
      </c>
      <c r="M27" s="7">
        <v>8524</v>
      </c>
      <c r="N27" s="8">
        <f t="shared" ref="N27:N30" si="35">K27-I27</f>
        <v>0</v>
      </c>
      <c r="O27" s="8">
        <f t="shared" ref="O27:O30" si="36">L27-I27</f>
        <v>0</v>
      </c>
      <c r="P27" s="6">
        <f t="shared" ref="P27:P30" si="37">(K27-I27)*J27</f>
        <v>0</v>
      </c>
      <c r="Q27" s="5">
        <f t="shared" ref="Q27:Q30" si="38">(K27-I27)/I27</f>
        <v>0</v>
      </c>
      <c r="R27" s="6">
        <f t="shared" ref="R27:R30" si="39">(L27-I27)*J27</f>
        <v>0</v>
      </c>
      <c r="S27" s="5">
        <f t="shared" ref="S27:S30" si="40">(M27-I27)/I27</f>
        <v>0</v>
      </c>
      <c r="T27" s="6">
        <f t="shared" ref="T27:T30" si="41">(M27-I27)*J27</f>
        <v>0</v>
      </c>
      <c r="U27" s="5">
        <f t="shared" ref="U27:U30" si="42">(M27-I27)/I27</f>
        <v>0</v>
      </c>
    </row>
    <row r="28" spans="2:21" x14ac:dyDescent="0.4">
      <c r="C28" t="s">
        <v>63</v>
      </c>
      <c r="E28" s="1">
        <v>45135</v>
      </c>
      <c r="F28" s="2" t="s">
        <v>35</v>
      </c>
      <c r="G28" s="3">
        <v>6902</v>
      </c>
      <c r="H28" s="3" t="s">
        <v>0</v>
      </c>
      <c r="I28" s="4">
        <v>9523</v>
      </c>
      <c r="J28" s="3">
        <v>100</v>
      </c>
      <c r="K28" s="4">
        <v>9523</v>
      </c>
      <c r="L28" s="7">
        <v>9523</v>
      </c>
      <c r="M28" s="7">
        <v>9523</v>
      </c>
      <c r="N28" s="8">
        <f t="shared" si="35"/>
        <v>0</v>
      </c>
      <c r="O28" s="8">
        <f t="shared" si="36"/>
        <v>0</v>
      </c>
      <c r="P28" s="6">
        <f t="shared" si="37"/>
        <v>0</v>
      </c>
      <c r="Q28" s="5">
        <f t="shared" si="38"/>
        <v>0</v>
      </c>
      <c r="R28" s="6">
        <f t="shared" si="39"/>
        <v>0</v>
      </c>
      <c r="S28" s="5">
        <f t="shared" si="40"/>
        <v>0</v>
      </c>
      <c r="T28" s="6">
        <f t="shared" si="41"/>
        <v>0</v>
      </c>
      <c r="U28" s="5">
        <f t="shared" si="42"/>
        <v>0</v>
      </c>
    </row>
    <row r="29" spans="2:21" x14ac:dyDescent="0.4">
      <c r="C29" t="s">
        <v>64</v>
      </c>
      <c r="E29" s="1">
        <v>45135</v>
      </c>
      <c r="F29" s="2" t="s">
        <v>36</v>
      </c>
      <c r="G29" s="3">
        <v>8750</v>
      </c>
      <c r="H29" s="3" t="s">
        <v>0</v>
      </c>
      <c r="I29" s="4">
        <v>2888</v>
      </c>
      <c r="J29" s="3">
        <v>100</v>
      </c>
      <c r="K29" s="4">
        <v>2888</v>
      </c>
      <c r="L29" s="7">
        <v>2888</v>
      </c>
      <c r="M29" s="7">
        <v>2888</v>
      </c>
      <c r="N29" s="8">
        <f t="shared" si="35"/>
        <v>0</v>
      </c>
      <c r="O29" s="8">
        <f t="shared" si="36"/>
        <v>0</v>
      </c>
      <c r="P29" s="6">
        <f t="shared" si="37"/>
        <v>0</v>
      </c>
      <c r="Q29" s="5">
        <f t="shared" si="38"/>
        <v>0</v>
      </c>
      <c r="R29" s="6">
        <f t="shared" si="39"/>
        <v>0</v>
      </c>
      <c r="S29" s="5">
        <f t="shared" si="40"/>
        <v>0</v>
      </c>
      <c r="T29" s="6">
        <f t="shared" si="41"/>
        <v>0</v>
      </c>
      <c r="U29" s="5">
        <f t="shared" si="42"/>
        <v>0</v>
      </c>
    </row>
    <row r="30" spans="2:21" x14ac:dyDescent="0.4">
      <c r="C30" t="s">
        <v>79</v>
      </c>
      <c r="E30" s="1">
        <v>45135</v>
      </c>
      <c r="F30" s="2" t="s">
        <v>37</v>
      </c>
      <c r="G30" s="3">
        <v>6857</v>
      </c>
      <c r="H30" s="3" t="s">
        <v>0</v>
      </c>
      <c r="I30" s="4">
        <v>19800</v>
      </c>
      <c r="J30" s="3">
        <v>100</v>
      </c>
      <c r="K30" s="4">
        <v>19800</v>
      </c>
      <c r="L30" s="7">
        <v>19800</v>
      </c>
      <c r="M30" s="7">
        <v>19800</v>
      </c>
      <c r="N30" s="8">
        <f t="shared" si="35"/>
        <v>0</v>
      </c>
      <c r="O30" s="8">
        <f t="shared" si="36"/>
        <v>0</v>
      </c>
      <c r="P30" s="6">
        <f t="shared" si="37"/>
        <v>0</v>
      </c>
      <c r="Q30" s="5">
        <f t="shared" si="38"/>
        <v>0</v>
      </c>
      <c r="R30" s="6">
        <f t="shared" si="39"/>
        <v>0</v>
      </c>
      <c r="S30" s="5">
        <f t="shared" si="40"/>
        <v>0</v>
      </c>
      <c r="T30" s="6">
        <f t="shared" si="41"/>
        <v>0</v>
      </c>
      <c r="U30" s="5">
        <f t="shared" si="42"/>
        <v>0</v>
      </c>
    </row>
    <row r="35" spans="5:16" x14ac:dyDescent="0.4">
      <c r="G35" t="s">
        <v>9</v>
      </c>
      <c r="H35" t="s">
        <v>10</v>
      </c>
      <c r="I35" t="s">
        <v>11</v>
      </c>
      <c r="J35" t="s">
        <v>12</v>
      </c>
      <c r="K35" t="s">
        <v>13</v>
      </c>
      <c r="L35" t="s">
        <v>14</v>
      </c>
      <c r="M35" t="s">
        <v>15</v>
      </c>
      <c r="O35" t="s">
        <v>16</v>
      </c>
      <c r="P35" t="s">
        <v>17</v>
      </c>
    </row>
    <row r="37" spans="5:16" x14ac:dyDescent="0.4">
      <c r="E37">
        <v>6305</v>
      </c>
      <c r="F37" t="s">
        <v>18</v>
      </c>
      <c r="G37" t="s">
        <v>19</v>
      </c>
      <c r="H37">
        <v>100</v>
      </c>
    </row>
    <row r="38" spans="5:16" x14ac:dyDescent="0.4">
      <c r="E38">
        <v>1802</v>
      </c>
      <c r="F38" t="s">
        <v>20</v>
      </c>
      <c r="G38" t="s">
        <v>19</v>
      </c>
      <c r="H38">
        <v>100</v>
      </c>
    </row>
    <row r="39" spans="5:16" x14ac:dyDescent="0.4">
      <c r="E39">
        <v>5851</v>
      </c>
      <c r="F39" t="s">
        <v>21</v>
      </c>
      <c r="G39" t="s">
        <v>19</v>
      </c>
      <c r="H39">
        <v>100</v>
      </c>
    </row>
    <row r="41" spans="5:16" x14ac:dyDescent="0.4">
      <c r="E41">
        <v>7211</v>
      </c>
      <c r="F41" t="s">
        <v>22</v>
      </c>
      <c r="G41" t="s">
        <v>19</v>
      </c>
      <c r="H41">
        <v>100</v>
      </c>
    </row>
    <row r="42" spans="5:16" x14ac:dyDescent="0.4">
      <c r="E42">
        <v>7259</v>
      </c>
      <c r="F42" t="s">
        <v>23</v>
      </c>
      <c r="G42" t="s">
        <v>19</v>
      </c>
      <c r="H42">
        <v>100</v>
      </c>
    </row>
    <row r="43" spans="5:16" x14ac:dyDescent="0.4">
      <c r="E43">
        <v>5406</v>
      </c>
      <c r="F43" t="s">
        <v>24</v>
      </c>
      <c r="G43" t="s">
        <v>19</v>
      </c>
      <c r="H43">
        <v>100</v>
      </c>
    </row>
    <row r="45" spans="5:16" x14ac:dyDescent="0.4">
      <c r="E45">
        <v>2579</v>
      </c>
      <c r="F45" t="s">
        <v>25</v>
      </c>
      <c r="G45" t="s">
        <v>19</v>
      </c>
      <c r="H45">
        <v>100</v>
      </c>
    </row>
    <row r="46" spans="5:16" x14ac:dyDescent="0.4">
      <c r="E46">
        <v>8630</v>
      </c>
      <c r="F46" t="s">
        <v>26</v>
      </c>
      <c r="G46" t="s">
        <v>19</v>
      </c>
      <c r="H46">
        <v>100</v>
      </c>
    </row>
    <row r="47" spans="5:16" x14ac:dyDescent="0.4">
      <c r="E47">
        <v>5406</v>
      </c>
      <c r="F47" t="s">
        <v>29</v>
      </c>
      <c r="G47" t="s">
        <v>19</v>
      </c>
      <c r="H47">
        <v>100</v>
      </c>
    </row>
    <row r="49" spans="5:8" x14ac:dyDescent="0.4">
      <c r="E49">
        <v>4768</v>
      </c>
      <c r="F49" t="s">
        <v>27</v>
      </c>
      <c r="G49" t="s">
        <v>28</v>
      </c>
      <c r="H49">
        <v>100</v>
      </c>
    </row>
    <row r="50" spans="5:8" x14ac:dyDescent="0.4">
      <c r="E50">
        <v>6383</v>
      </c>
    </row>
    <row r="51" spans="5:8" x14ac:dyDescent="0.4">
      <c r="E51">
        <v>6724</v>
      </c>
    </row>
    <row r="52" spans="5:8" x14ac:dyDescent="0.4">
      <c r="E52">
        <v>6857</v>
      </c>
    </row>
    <row r="54" spans="5:8" x14ac:dyDescent="0.4">
      <c r="E54">
        <v>4062</v>
      </c>
    </row>
    <row r="55" spans="5:8" x14ac:dyDescent="0.4">
      <c r="E55">
        <v>6902</v>
      </c>
    </row>
    <row r="56" spans="5:8" x14ac:dyDescent="0.4">
      <c r="E56">
        <v>8750</v>
      </c>
    </row>
    <row r="57" spans="5:8" x14ac:dyDescent="0.4">
      <c r="E57">
        <v>6857</v>
      </c>
    </row>
  </sheetData>
  <phoneticPr fontId="2"/>
  <pageMargins left="0.7" right="0.7" top="0.75" bottom="0.75" header="0.3" footer="0.3"/>
  <pageSetup paperSize="9" orientation="portrait" r:id="rId1"/>
  <ignoredErrors>
    <ignoredError sqref="Q8:T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１泊２日202307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takanobu sakaguchi</dc:creator>
  <cp:lastModifiedBy>sakaguchi takanobu</cp:lastModifiedBy>
  <dcterms:created xsi:type="dcterms:W3CDTF">2023-07-24T23:30:03Z</dcterms:created>
  <dcterms:modified xsi:type="dcterms:W3CDTF">2023-07-29T02:59:28Z</dcterms:modified>
</cp:coreProperties>
</file>